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0063\Desktop\"/>
    </mc:Choice>
  </mc:AlternateContent>
  <bookViews>
    <workbookView xWindow="0" yWindow="0" windowWidth="23040" windowHeight="9420" firstSheet="2" activeTab="2"/>
  </bookViews>
  <sheets>
    <sheet name="Sheet2" sheetId="2" state="hidden" r:id="rId1"/>
    <sheet name="完成情况表" sheetId="3" state="hidden" r:id="rId2"/>
    <sheet name="项目支出绩效评价指标体系框架" sheetId="4" r:id="rId3"/>
  </sheets>
  <calcPr calcId="162913"/>
</workbook>
</file>

<file path=xl/calcChain.xml><?xml version="1.0" encoding="utf-8"?>
<calcChain xmlns="http://schemas.openxmlformats.org/spreadsheetml/2006/main">
  <c r="I25" i="4" l="1"/>
  <c r="I22" i="4"/>
  <c r="I23" i="4"/>
  <c r="I24" i="4"/>
  <c r="I21" i="4"/>
  <c r="I20" i="4"/>
  <c r="H18" i="4" l="1"/>
  <c r="I17" i="4"/>
  <c r="I13" i="4"/>
  <c r="I14" i="4"/>
  <c r="I15" i="4"/>
  <c r="I16" i="4"/>
  <c r="I18" i="4"/>
  <c r="I19" i="4"/>
  <c r="I12" i="4"/>
  <c r="H10" i="4"/>
  <c r="I9" i="4"/>
  <c r="I11" i="4"/>
  <c r="I8" i="4"/>
  <c r="I6" i="4"/>
  <c r="I7" i="4"/>
  <c r="I5" i="4"/>
  <c r="H5" i="4"/>
  <c r="H17" i="4" l="1"/>
  <c r="H16" i="4"/>
  <c r="K19" i="3"/>
  <c r="G19" i="3"/>
</calcChain>
</file>

<file path=xl/sharedStrings.xml><?xml version="1.0" encoding="utf-8"?>
<sst xmlns="http://schemas.openxmlformats.org/spreadsheetml/2006/main" count="234" uniqueCount="171">
  <si>
    <t>项目类型</t>
  </si>
  <si>
    <t>一级指标</t>
  </si>
  <si>
    <t>二级指标</t>
  </si>
  <si>
    <t>三级指标</t>
  </si>
  <si>
    <t>指标值</t>
  </si>
  <si>
    <t>指标描述</t>
  </si>
  <si>
    <t>预算部门（包括下属各单位）</t>
  </si>
  <si>
    <r>
      <rPr>
        <b/>
        <sz val="9"/>
        <color theme="1"/>
        <rFont val="宋体"/>
        <charset val="134"/>
        <scheme val="minor"/>
      </rPr>
      <t>绍兴市气象局(项目预算金额105万，项目执行金额</t>
    </r>
    <r>
      <rPr>
        <b/>
        <sz val="9"/>
        <color rgb="FFFF0000"/>
        <rFont val="宋体"/>
        <charset val="134"/>
        <scheme val="minor"/>
      </rPr>
      <t>102.64</t>
    </r>
    <r>
      <rPr>
        <b/>
        <sz val="9"/>
        <color theme="1"/>
        <rFont val="宋体"/>
        <charset val="134"/>
        <scheme val="minor"/>
      </rPr>
      <t>万）</t>
    </r>
  </si>
  <si>
    <t>目标值</t>
  </si>
  <si>
    <t>1-9月实际完成</t>
  </si>
  <si>
    <t>10-12月预估完成</t>
  </si>
  <si>
    <r>
      <rPr>
        <b/>
        <sz val="9"/>
        <rFont val="宋体"/>
        <charset val="134"/>
      </rPr>
      <t>清新空气（负氧离子）气象监测站</t>
    </r>
    <r>
      <rPr>
        <b/>
        <sz val="9"/>
        <color rgb="FFFF0000"/>
        <rFont val="宋体"/>
        <charset val="134"/>
      </rPr>
      <t>（观预处负责）</t>
    </r>
  </si>
  <si>
    <t>产出指标</t>
  </si>
  <si>
    <t>数量指标</t>
  </si>
  <si>
    <t>购置负氧离子监测设备数量</t>
  </si>
  <si>
    <t>3套</t>
  </si>
  <si>
    <t>新增或更换设备数量。</t>
  </si>
  <si>
    <t>设备购置完成率</t>
  </si>
  <si>
    <t>购置的数量达到计划要求。</t>
  </si>
  <si>
    <t>合同执行率</t>
  </si>
  <si>
    <t>合同执行部分占合同总数的比率。</t>
  </si>
  <si>
    <t>质量指标</t>
  </si>
  <si>
    <t>质量合格率</t>
  </si>
  <si>
    <t>购置质量合格的数量占购置总数量的比率。</t>
  </si>
  <si>
    <t>政府采购规范性</t>
  </si>
  <si>
    <t>规范</t>
  </si>
  <si>
    <t>按相关程序和计划规定对设备购置进行公开招标、订立合同、采购、安装和验收。</t>
  </si>
  <si>
    <t>时效指标</t>
  </si>
  <si>
    <t>采购工作及时性</t>
  </si>
  <si>
    <t>及时</t>
  </si>
  <si>
    <t>采购各环节工作进度是否符合工作计划。</t>
  </si>
  <si>
    <t>成本指标</t>
  </si>
  <si>
    <t>采购资金节约率（%）</t>
  </si>
  <si>
    <t>实际采购资金额和计划采购资金额的差与计划采购资金额的比率。</t>
  </si>
  <si>
    <t>效益指标</t>
  </si>
  <si>
    <t>社会效益
指标</t>
  </si>
  <si>
    <t>设备使用率</t>
  </si>
  <si>
    <t xml:space="preserve">设备使用率=（实际使用设备数/购置设备总数）×100% </t>
  </si>
  <si>
    <t>业务保障能力提升情况</t>
  </si>
  <si>
    <t>提升</t>
  </si>
  <si>
    <t>定性指标。购置对业务保障能力的提升情况。</t>
  </si>
  <si>
    <t>监测结果应用情况</t>
  </si>
  <si>
    <t>符合</t>
  </si>
  <si>
    <t>监测结果按要求及时上传省环保厅、省气象局，并通过“浙江省清新空气数据发布系统”发布。</t>
  </si>
  <si>
    <t>服务对象
满意度指标</t>
  </si>
  <si>
    <t>使用人员满意度（%）</t>
  </si>
  <si>
    <t>≥90%</t>
  </si>
  <si>
    <t>调查中使用人员满意和较满意的数量占调查总人数的比率。</t>
  </si>
  <si>
    <t>2019年绍兴市退役军人事务局双拥部队慰问项目支出绩效评价指标体系框架</t>
  </si>
  <si>
    <t>项目名称</t>
  </si>
  <si>
    <r>
      <rPr>
        <b/>
        <sz val="9"/>
        <rFont val="宋体"/>
        <charset val="134"/>
      </rPr>
      <t>指标值</t>
    </r>
  </si>
  <si>
    <t>权重（%）</t>
  </si>
  <si>
    <t>评分</t>
  </si>
  <si>
    <r>
      <rPr>
        <b/>
        <sz val="9"/>
        <color theme="1"/>
        <rFont val="宋体"/>
        <charset val="134"/>
      </rPr>
      <t>预算部门（包括下属各单位）</t>
    </r>
  </si>
  <si>
    <t>分值</t>
  </si>
  <si>
    <t>备注</t>
  </si>
  <si>
    <r>
      <rPr>
        <b/>
        <sz val="9"/>
        <rFont val="宋体"/>
        <charset val="134"/>
      </rPr>
      <t>绍兴市退役军人事务局</t>
    </r>
    <r>
      <rPr>
        <b/>
        <sz val="9"/>
        <rFont val="Times New Roman"/>
        <family val="1"/>
      </rPr>
      <t>(</t>
    </r>
    <r>
      <rPr>
        <b/>
        <sz val="9"/>
        <rFont val="宋体"/>
        <charset val="134"/>
      </rPr>
      <t>项目预算金额131.01万，项目执行金额130.89万）</t>
    </r>
  </si>
  <si>
    <r>
      <rPr>
        <b/>
        <sz val="9"/>
        <color theme="1"/>
        <rFont val="宋体"/>
        <charset val="134"/>
      </rPr>
      <t>目标值</t>
    </r>
  </si>
  <si>
    <r>
      <rPr>
        <b/>
        <sz val="9"/>
        <color theme="1"/>
        <rFont val="Times New Roman"/>
        <family val="1"/>
      </rPr>
      <t>1-12</t>
    </r>
    <r>
      <rPr>
        <b/>
        <sz val="9"/>
        <color theme="1"/>
        <rFont val="宋体"/>
        <charset val="134"/>
      </rPr>
      <t>月实际完成值</t>
    </r>
  </si>
  <si>
    <t>报送相关纸质佐证材料</t>
  </si>
  <si>
    <t>双拥部队慰问</t>
  </si>
  <si>
    <t>经济性（20分）</t>
  </si>
  <si>
    <t>政府资源总投入情况</t>
  </si>
  <si>
    <t>资金投入节约情况</t>
  </si>
  <si>
    <r>
      <rPr>
        <sz val="9"/>
        <rFont val="宋体"/>
        <charset val="134"/>
      </rPr>
      <t>项目实现的效益为财政资金在该项目投入的节约情况（节约率＝实际节约金额/预算金额）。节约率</t>
    </r>
    <r>
      <rPr>
        <sz val="9"/>
        <rFont val="SimSun"/>
        <charset val="134"/>
      </rPr>
      <t>≧</t>
    </r>
    <r>
      <rPr>
        <sz val="9"/>
        <rFont val="宋体"/>
        <charset val="134"/>
      </rPr>
      <t>0.10%得满分，节约率每下降0.02%扣1分，扣完为止</t>
    </r>
  </si>
  <si>
    <t>成本投入情况</t>
  </si>
  <si>
    <t>慰问金发放及时性</t>
  </si>
  <si>
    <t>慰问金发放是否及时性。及时满分，一般扣2分，不及时0分</t>
  </si>
  <si>
    <t>慰问物资采购完成率</t>
  </si>
  <si>
    <t>根据部队需求，政府采购慰问物资的完成情况。根据需求实际采购100%得满分，每下降2%，扣1分，扣完为止</t>
  </si>
  <si>
    <t>慰问驻地部队次数</t>
  </si>
  <si>
    <t>反应当年度符合政府工作安排对驻地部队的实际慰问次数。慰问次数2次及以上得满分，1次得2.5分，0次不得分</t>
  </si>
  <si>
    <t>效率性（20分）</t>
  </si>
  <si>
    <t>业务管理效率</t>
  </si>
  <si>
    <t>慰问金慰问物资比的科学性</t>
  </si>
  <si>
    <r>
      <rPr>
        <sz val="9"/>
        <rFont val="宋体"/>
        <charset val="134"/>
      </rPr>
      <t>慰问金和慰问物资的分解是否科学合理。慰问金与慰问物资的比例</t>
    </r>
    <r>
      <rPr>
        <sz val="9"/>
        <rFont val="SimSun"/>
        <charset val="134"/>
      </rPr>
      <t>≦</t>
    </r>
    <r>
      <rPr>
        <sz val="9"/>
        <rFont val="宋体"/>
        <charset val="134"/>
      </rPr>
      <t>15%得满分，每增加3%点扣1分，扣完为止</t>
    </r>
  </si>
  <si>
    <t>管理有效性－促进军民融合性</t>
  </si>
  <si>
    <t>当地政府对驻地部队的慰问，是否促进军民融合。增加了军民融合得满分，一般得3分，有所下降，不得分</t>
  </si>
  <si>
    <t>融合</t>
  </si>
  <si>
    <t>资金管理效率</t>
  </si>
  <si>
    <t>预算执行率</t>
  </si>
  <si>
    <t>预算执行率＝预算支出数/预算安排数*100%。每下降1%内扣0.5分，扣完为止</t>
  </si>
  <si>
    <t>支出合规性</t>
  </si>
  <si>
    <t>慰问支出是否有完整的审批程序；慰问实际支出与双拥部队慰问是否完全符合；支出凭据是否合法合规。完全符合得满分，基本符合得4分，一般得3分，不符合不得分</t>
  </si>
  <si>
    <t>完全符合</t>
  </si>
  <si>
    <t>有效性（40分）</t>
  </si>
  <si>
    <t>任务目标完成情况</t>
  </si>
  <si>
    <t>慰问次数</t>
  </si>
  <si>
    <t>符合政府安排工作的春节和“八一”建军节两次慰问。市长盛阅春带队慰问部队官兵、“八一”前夕各领导带队慰问各驻绍部队。每少1次扣10分，扣完为止。</t>
  </si>
  <si>
    <t>项目实施质量</t>
  </si>
  <si>
    <t>慰问金及慰问品发放</t>
  </si>
  <si>
    <t>发放慰问金额及慰问品是否符合会议标准及及时发放。100%且及时发放得满分，及时但每下降2%，扣1分，扣完为止</t>
  </si>
  <si>
    <r>
      <rPr>
        <sz val="9"/>
        <rFont val="Times New Roman"/>
        <family val="1"/>
      </rPr>
      <t>100%</t>
    </r>
    <r>
      <rPr>
        <sz val="9"/>
        <rFont val="宋体"/>
        <charset val="134"/>
      </rPr>
      <t>且及时</t>
    </r>
  </si>
  <si>
    <t>公平性（10分）</t>
  </si>
  <si>
    <t>资源分配公平性</t>
  </si>
  <si>
    <t>双拥部队慰问实施对象选择和分配结果</t>
  </si>
  <si>
    <t>双拥部队慰问实施过程中，资源分配是否合理、公平。全部慰问到双拥部队得满分，每减少1个部分扣1分</t>
  </si>
  <si>
    <t>合理、公平</t>
  </si>
  <si>
    <t>实施效果公平性</t>
  </si>
  <si>
    <t>受益人群－双拥部队</t>
  </si>
  <si>
    <t>双拥部队慰问项目实施完成后，受益对象是否应享尽享。</t>
  </si>
  <si>
    <t>尽享受益</t>
  </si>
  <si>
    <t>可持续性（10分）</t>
  </si>
  <si>
    <t>资源投入的可持续性</t>
  </si>
  <si>
    <t>双拥部队慰问项目的保障资源可持续性</t>
  </si>
  <si>
    <t>带队慰问人员、资金等资源能否可持续投入，来巩固并提升项目实施工作成果。</t>
  </si>
  <si>
    <t>资源可持续</t>
  </si>
  <si>
    <t>项目影响的可持续性</t>
  </si>
  <si>
    <t>双拥部队慰问可持续发挥作用</t>
  </si>
  <si>
    <t>项目实施成果是否具有长期适用性。</t>
  </si>
  <si>
    <t>可长期发挥作用</t>
  </si>
  <si>
    <t>满意度调查表</t>
  </si>
  <si>
    <t>总分</t>
  </si>
  <si>
    <t>开展立法相关评估次数</t>
  </si>
  <si>
    <t>开展法规专家咨询次数</t>
  </si>
  <si>
    <t>任务目标完成情况</t>
    <phoneticPr fontId="22" type="noConversion"/>
  </si>
  <si>
    <t>资金管理效率</t>
    <phoneticPr fontId="22" type="noConversion"/>
  </si>
  <si>
    <t>政府资源总投入情况</t>
    <phoneticPr fontId="22" type="noConversion"/>
  </si>
  <si>
    <t>资金投入节约情况</t>
    <phoneticPr fontId="22" type="noConversion"/>
  </si>
  <si>
    <t>会议专家论证人均成本</t>
    <phoneticPr fontId="22" type="noConversion"/>
  </si>
  <si>
    <t>平均成本投入情况</t>
    <phoneticPr fontId="22" type="noConversion"/>
  </si>
  <si>
    <t>立法后相关评估平均成本</t>
    <phoneticPr fontId="22" type="noConversion"/>
  </si>
  <si>
    <t>工作量占比（分值）%</t>
    <phoneticPr fontId="22" type="noConversion"/>
  </si>
  <si>
    <t>实际分值</t>
    <phoneticPr fontId="22" type="noConversion"/>
  </si>
  <si>
    <t>1-12月实际完成</t>
  </si>
  <si>
    <t>管理有效性</t>
    <phoneticPr fontId="22" type="noConversion"/>
  </si>
  <si>
    <t>绍兴地方立法工作</t>
    <phoneticPr fontId="22" type="noConversion"/>
  </si>
  <si>
    <t>协作有效性</t>
    <phoneticPr fontId="22" type="noConversion"/>
  </si>
  <si>
    <t>项目实现效益</t>
  </si>
  <si>
    <t>推进低效企业整治</t>
  </si>
  <si>
    <t>整治设气企业900家。整治率100%得满分，每下降1%，扣1分，扣完为止</t>
    <phoneticPr fontId="22" type="noConversion"/>
  </si>
  <si>
    <r>
      <t>平均成本投入</t>
    </r>
    <r>
      <rPr>
        <sz val="9"/>
        <rFont val="宋体"/>
        <charset val="134"/>
      </rPr>
      <t>与同期其他地区平均成本相比情况，每超支</t>
    </r>
    <r>
      <rPr>
        <sz val="9"/>
        <rFont val="宋体"/>
        <family val="3"/>
        <charset val="134"/>
      </rPr>
      <t>10%扣1分，扣完为止</t>
    </r>
    <phoneticPr fontId="22" type="noConversion"/>
  </si>
  <si>
    <t>出台地方性法规</t>
    <phoneticPr fontId="22" type="noConversion"/>
  </si>
  <si>
    <t>出台地方性法规部数</t>
    <phoneticPr fontId="22" type="noConversion"/>
  </si>
  <si>
    <t>开展立法单位自我评估次数</t>
  </si>
  <si>
    <t>开展立法单位自我评估</t>
    <phoneticPr fontId="22" type="noConversion"/>
  </si>
  <si>
    <t>开展法规专家咨询</t>
    <phoneticPr fontId="22" type="noConversion"/>
  </si>
  <si>
    <t>推进实施清洁生产</t>
    <phoneticPr fontId="22" type="noConversion"/>
  </si>
  <si>
    <t>实施清洁生产企业60家。实施率100%得满分，每下降1%扣0.1分</t>
    <phoneticPr fontId="22" type="noConversion"/>
  </si>
  <si>
    <t>优化产业布局</t>
    <phoneticPr fontId="22" type="noConversion"/>
  </si>
  <si>
    <t>平均成本投入半天800元/人；同期其他地区平均成本720-900元/人</t>
    <phoneticPr fontId="22" type="noConversion"/>
  </si>
  <si>
    <t>生态效益</t>
    <phoneticPr fontId="22" type="noConversion"/>
  </si>
  <si>
    <t>项目可持续发挥作用的年限</t>
    <phoneticPr fontId="22" type="noConversion"/>
  </si>
  <si>
    <t>项目示范性及可推广性</t>
    <phoneticPr fontId="22" type="noConversion"/>
  </si>
  <si>
    <t>满意度调查表</t>
    <phoneticPr fontId="22" type="noConversion"/>
  </si>
  <si>
    <t>实施对象选择和分配结果满意程度</t>
    <phoneticPr fontId="22" type="noConversion"/>
  </si>
  <si>
    <t>受益人群范围</t>
    <phoneticPr fontId="22" type="noConversion"/>
  </si>
  <si>
    <t>效率性（20分）</t>
    <phoneticPr fontId="22" type="noConversion"/>
  </si>
  <si>
    <t>项目实现的效益为财政资金在该项目投入的节约情况（节约率＝实际节约金额/预算金额）。节约率≧5%得满分，节约率每下降1%扣1分，扣完为止</t>
    <phoneticPr fontId="22" type="noConversion"/>
  </si>
  <si>
    <t>完全符合</t>
    <phoneticPr fontId="22" type="noConversion"/>
  </si>
  <si>
    <t>项目单位是否做到1.工作职责明确；2.分工合理；3.有协同推进工作机制；4.重要节点召开工作交流协调会议。完全符合得满分，每有一项不符扣1分。</t>
    <phoneticPr fontId="22" type="noConversion"/>
  </si>
  <si>
    <t>1.项目执行过程是否定期进行监督检查；2.向市政府或市财政局等部门报送相关数据是否完整、准确、及时；3.是否符合相关业务管理制度的其他要求。完全符合得满分，每有一项不符扣2分。</t>
    <phoneticPr fontId="22" type="noConversion"/>
  </si>
  <si>
    <t>1.项目支出是否有完整的审批程序；2.项目实际支出与项目内容是否完全符合；3.支出凭据是否合法合规。完全符合得满分，每有一项不符扣2分。</t>
    <phoneticPr fontId="22" type="noConversion"/>
  </si>
  <si>
    <t>完全符合</t>
    <phoneticPr fontId="22" type="noConversion"/>
  </si>
  <si>
    <r>
      <t>预算执行率＝预算支出数/预算安排数*100%。每下降1%内扣</t>
    </r>
    <r>
      <rPr>
        <sz val="9"/>
        <rFont val="宋体"/>
        <family val="3"/>
        <charset val="134"/>
      </rPr>
      <t>1</t>
    </r>
    <r>
      <rPr>
        <sz val="9"/>
        <rFont val="宋体"/>
        <charset val="134"/>
      </rPr>
      <t>分，扣完为止</t>
    </r>
    <phoneticPr fontId="22" type="noConversion"/>
  </si>
  <si>
    <t>开展立法后第三方评估</t>
    <phoneticPr fontId="22" type="noConversion"/>
  </si>
  <si>
    <r>
      <t>实际整治9</t>
    </r>
    <r>
      <rPr>
        <sz val="9"/>
        <color theme="1"/>
        <rFont val="宋体"/>
        <family val="3"/>
        <charset val="134"/>
        <scheme val="minor"/>
      </rPr>
      <t>46家</t>
    </r>
    <phoneticPr fontId="22" type="noConversion"/>
  </si>
  <si>
    <r>
      <t>实施清洁5</t>
    </r>
    <r>
      <rPr>
        <sz val="9"/>
        <color theme="1"/>
        <rFont val="宋体"/>
        <family val="3"/>
        <charset val="134"/>
        <scheme val="minor"/>
      </rPr>
      <t>2家</t>
    </r>
    <phoneticPr fontId="22" type="noConversion"/>
  </si>
  <si>
    <t>AQI（空气质量指数）优天数比例比2015年上升了3.5个百分点</t>
    <phoneticPr fontId="22" type="noConversion"/>
  </si>
  <si>
    <t>与往年相比AQI（空气质量指数）优天数比例上升。每年上升0.6%，每少上升0.1%扣1分。</t>
    <phoneticPr fontId="22" type="noConversion"/>
  </si>
  <si>
    <t>启动越城区印染化工的跨区域整合集聚搬迁。启动得满分，不启动不得分</t>
    <phoneticPr fontId="22" type="noConversion"/>
  </si>
  <si>
    <t>根据问卷调查统计结果汇总折算，对资源分配公平性满意度达到95%，得满分，每降1%减1分</t>
    <phoneticPr fontId="22" type="noConversion"/>
  </si>
  <si>
    <t>实施效果公平性</t>
    <phoneticPr fontId="22" type="noConversion"/>
  </si>
  <si>
    <r>
      <t>根据问卷调查统计结果汇总折算，对实施效果公平性满意度达到95%</t>
    </r>
    <r>
      <rPr>
        <sz val="9"/>
        <color theme="1"/>
        <rFont val="宋体"/>
        <charset val="134"/>
      </rPr>
      <t>，得满分，每降1%减1分</t>
    </r>
    <phoneticPr fontId="22" type="noConversion"/>
  </si>
  <si>
    <t>项目保障资源可持续性</t>
    <phoneticPr fontId="22" type="noConversion"/>
  </si>
  <si>
    <r>
      <t>根据问卷调查统计结果汇总折算，认为项目可持续发挥作用的年限较长占95%</t>
    </r>
    <r>
      <rPr>
        <sz val="9"/>
        <color theme="1"/>
        <rFont val="宋体"/>
        <charset val="134"/>
      </rPr>
      <t>，得满分，每降1%减1分</t>
    </r>
    <phoneticPr fontId="22" type="noConversion"/>
  </si>
  <si>
    <r>
      <t>根据问卷调查统计结果汇总折算，认为项目保障资源具有可持续性占95%</t>
    </r>
    <r>
      <rPr>
        <sz val="9"/>
        <color theme="1"/>
        <rFont val="宋体"/>
        <charset val="134"/>
      </rPr>
      <t>，得满分，每降1%减1分</t>
    </r>
    <phoneticPr fontId="22" type="noConversion"/>
  </si>
  <si>
    <r>
      <t>根据问卷调查统计结果汇总折算，认为项目示范性及可推广性占95%</t>
    </r>
    <r>
      <rPr>
        <sz val="9"/>
        <color theme="1"/>
        <rFont val="宋体"/>
        <charset val="134"/>
      </rPr>
      <t>，得满分，每降1%减1分</t>
    </r>
    <phoneticPr fontId="22" type="noConversion"/>
  </si>
  <si>
    <t>分值</t>
    <phoneticPr fontId="22" type="noConversion"/>
  </si>
  <si>
    <t>优秀</t>
    <phoneticPr fontId="22" type="noConversion"/>
  </si>
  <si>
    <t>2019年绍兴市人民代表大会常务委员会办公室绍兴地方立法工作项目支出绩效评价指标体系框架</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</si>
</sst>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宋体"/>
      <charset val="134"/>
      <scheme val="minor"/>
    </font>
    <font>
      <b/>
      <sz val="14"/>
      <name val="宋体"/>
      <charset val="134"/>
    </font>
    <font>
      <b/>
      <sz val="9"/>
      <name val="宋体"/>
      <charset val="134"/>
    </font>
    <font>
      <b/>
      <sz val="9"/>
      <color theme="1"/>
      <name val="宋体"/>
      <charset val="134"/>
      <scheme val="minor"/>
    </font>
    <font>
      <sz val="9"/>
      <name val="宋体"/>
      <charset val="134"/>
    </font>
    <font>
      <sz val="9"/>
      <color theme="1"/>
      <name val="宋体"/>
      <charset val="134"/>
      <scheme val="minor"/>
    </font>
    <font>
      <sz val="9"/>
      <color theme="1"/>
      <name val="宋体"/>
      <charset val="134"/>
    </font>
    <font>
      <sz val="11"/>
      <color theme="1"/>
      <name val="Times New Roman"/>
      <family val="1"/>
    </font>
    <font>
      <b/>
      <sz val="14"/>
      <name val="Times New Roman"/>
      <family val="1"/>
    </font>
    <font>
      <b/>
      <sz val="9"/>
      <name val="Times New Roman"/>
      <family val="1"/>
    </font>
    <font>
      <sz val="9"/>
      <name val="Times New Roman"/>
      <family val="1"/>
    </font>
    <font>
      <sz val="10"/>
      <name val="Times New Roman"/>
      <family val="1"/>
    </font>
    <font>
      <sz val="10"/>
      <name val="宋体"/>
      <charset val="134"/>
    </font>
    <font>
      <b/>
      <sz val="9"/>
      <color theme="1"/>
      <name val="Times New Roman"/>
      <family val="1"/>
    </font>
    <font>
      <sz val="10"/>
      <color rgb="FF000000"/>
      <name val="Times New Roman"/>
      <family val="1"/>
    </font>
    <font>
      <sz val="9"/>
      <color theme="1"/>
      <name val="Times New Roman"/>
      <family val="1"/>
    </font>
    <font>
      <b/>
      <sz val="9"/>
      <color rgb="FFFF0000"/>
      <name val="宋体"/>
      <charset val="134"/>
    </font>
    <font>
      <b/>
      <sz val="9"/>
      <color rgb="FFFF0000"/>
      <name val="宋体"/>
      <charset val="134"/>
      <scheme val="minor"/>
    </font>
    <font>
      <sz val="11"/>
      <color theme="1"/>
      <name val="宋体"/>
      <charset val="134"/>
      <scheme val="minor"/>
    </font>
    <font>
      <sz val="12"/>
      <name val="宋体"/>
      <charset val="134"/>
    </font>
    <font>
      <sz val="9"/>
      <name val="SimSun"/>
      <charset val="134"/>
    </font>
    <font>
      <b/>
      <sz val="9"/>
      <color theme="1"/>
      <name val="宋体"/>
      <charset val="134"/>
    </font>
    <font>
      <sz val="9"/>
      <name val="宋体"/>
      <family val="3"/>
      <charset val="134"/>
      <scheme val="minor"/>
    </font>
    <font>
      <sz val="9"/>
      <name val="宋体"/>
      <family val="3"/>
      <charset val="134"/>
    </font>
    <font>
      <b/>
      <sz val="9"/>
      <name val="宋体"/>
      <family val="3"/>
      <charset val="134"/>
    </font>
    <font>
      <b/>
      <sz val="11"/>
      <color theme="1"/>
      <name val="宋体"/>
      <family val="3"/>
      <charset val="134"/>
      <scheme val="minor"/>
    </font>
    <font>
      <b/>
      <sz val="14"/>
      <name val="宋体"/>
      <family val="3"/>
      <charset val="134"/>
    </font>
    <font>
      <sz val="9"/>
      <color theme="1"/>
      <name val="宋体"/>
      <family val="3"/>
      <charset val="134"/>
      <scheme val="minor"/>
    </font>
    <font>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alignment vertical="center"/>
    </xf>
    <xf numFmtId="9" fontId="18" fillId="0" borderId="0" applyFont="0" applyFill="0" applyBorder="0" applyAlignment="0" applyProtection="0">
      <alignment vertical="center"/>
    </xf>
    <xf numFmtId="0" fontId="19" fillId="0" borderId="0"/>
  </cellStyleXfs>
  <cellXfs count="93">
    <xf numFmtId="0" fontId="0" fillId="0" borderId="0" xfId="0">
      <alignment vertical="center"/>
    </xf>
    <xf numFmtId="0" fontId="0" fillId="0" borderId="0" xfId="0" applyFill="1">
      <alignment vertical="center"/>
    </xf>
    <xf numFmtId="0" fontId="3" fillId="0" borderId="4"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5" fillId="0" borderId="4" xfId="0" applyFont="1" applyFill="1" applyBorder="1" applyAlignment="1">
      <alignment vertical="center" wrapText="1"/>
    </xf>
    <xf numFmtId="9" fontId="4" fillId="0" borderId="4"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0" borderId="0" xfId="0" applyFont="1" applyFill="1" applyAlignment="1">
      <alignment horizontal="justify" vertical="center"/>
    </xf>
    <xf numFmtId="0" fontId="7" fillId="0" borderId="0" xfId="0" applyFont="1" applyFill="1" applyAlignment="1">
      <alignment horizontal="center" vertical="center"/>
    </xf>
    <xf numFmtId="0" fontId="7" fillId="0" borderId="0" xfId="0" applyFont="1" applyFill="1">
      <alignment vertical="center"/>
    </xf>
    <xf numFmtId="10" fontId="10" fillId="0" borderId="4"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0" fontId="4"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9" fontId="10" fillId="0" borderId="4" xfId="0" applyNumberFormat="1" applyFont="1" applyFill="1" applyBorder="1" applyAlignment="1">
      <alignment horizontal="center" vertical="center" wrapText="1"/>
    </xf>
    <xf numFmtId="9" fontId="10" fillId="0" borderId="4"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9" fontId="4"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10" fillId="0" borderId="4" xfId="2" applyFont="1" applyFill="1" applyBorder="1" applyAlignment="1">
      <alignment horizontal="center" vertical="center" wrapText="1"/>
    </xf>
    <xf numFmtId="0" fontId="10" fillId="0" borderId="4" xfId="2" applyFont="1" applyFill="1" applyBorder="1" applyAlignment="1">
      <alignment horizontal="left" vertical="center" wrapText="1"/>
    </xf>
    <xf numFmtId="0" fontId="13" fillId="0" borderId="4" xfId="0" applyFont="1" applyFill="1" applyBorder="1" applyAlignment="1">
      <alignment horizontal="center" vertical="center" wrapText="1"/>
    </xf>
    <xf numFmtId="10" fontId="14" fillId="0" borderId="0" xfId="0" applyNumberFormat="1" applyFont="1" applyFill="1" applyAlignment="1">
      <alignment horizontal="center" vertical="center"/>
    </xf>
    <xf numFmtId="10" fontId="15"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10" fontId="10" fillId="0" borderId="4" xfId="0" applyNumberFormat="1" applyFont="1" applyFill="1" applyBorder="1" applyAlignment="1" applyProtection="1">
      <alignment horizontal="center" vertical="center" wrapText="1"/>
    </xf>
    <xf numFmtId="10" fontId="15" fillId="0" borderId="0" xfId="0" applyNumberFormat="1" applyFont="1" applyFill="1" applyAlignment="1">
      <alignment horizontal="center" vertical="center"/>
    </xf>
    <xf numFmtId="0" fontId="0" fillId="0" borderId="4" xfId="0" applyFill="1" applyBorder="1">
      <alignment vertical="center"/>
    </xf>
    <xf numFmtId="0" fontId="2"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0" borderId="4" xfId="0" applyNumberFormat="1" applyFont="1" applyFill="1" applyBorder="1" applyAlignment="1">
      <alignment horizontal="left" vertical="center" wrapText="1"/>
    </xf>
    <xf numFmtId="0" fontId="2" fillId="2" borderId="4" xfId="0" applyFont="1" applyFill="1" applyBorder="1" applyAlignment="1">
      <alignment horizontal="left" vertical="center" wrapText="1"/>
    </xf>
    <xf numFmtId="0" fontId="5" fillId="0" borderId="4" xfId="0" applyFont="1" applyBorder="1" applyAlignment="1">
      <alignment vertical="center" wrapText="1"/>
    </xf>
    <xf numFmtId="0" fontId="17" fillId="0" borderId="4" xfId="0" applyFont="1" applyBorder="1" applyAlignment="1">
      <alignment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4" xfId="0" applyFont="1" applyFill="1" applyBorder="1" applyAlignment="1">
      <alignment horizontal="left" vertical="center" wrapText="1"/>
    </xf>
    <xf numFmtId="9" fontId="23" fillId="0" borderId="4" xfId="0" applyNumberFormat="1" applyFont="1" applyFill="1" applyBorder="1" applyAlignment="1">
      <alignment horizontal="left" vertical="center" wrapText="1"/>
    </xf>
    <xf numFmtId="0" fontId="0" fillId="0" borderId="0" xfId="0" applyFill="1" applyAlignment="1">
      <alignment horizontal="center" vertical="center"/>
    </xf>
    <xf numFmtId="9" fontId="4" fillId="0" borderId="4" xfId="1" applyFont="1" applyFill="1" applyBorder="1" applyAlignment="1">
      <alignment horizontal="center" vertical="center" wrapText="1"/>
    </xf>
    <xf numFmtId="0" fontId="27" fillId="0" borderId="4" xfId="0" applyFont="1" applyFill="1" applyBorder="1" applyAlignment="1">
      <alignment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10" fontId="23" fillId="0" borderId="4" xfId="0" applyNumberFormat="1" applyFont="1" applyFill="1" applyBorder="1" applyAlignment="1">
      <alignment horizontal="center" vertical="center" wrapText="1"/>
    </xf>
    <xf numFmtId="10" fontId="4" fillId="0" borderId="4" xfId="1" applyNumberFormat="1" applyFont="1" applyFill="1" applyBorder="1" applyAlignment="1">
      <alignment horizontal="center" vertical="center" wrapText="1"/>
    </xf>
    <xf numFmtId="9" fontId="4" fillId="0" borderId="4" xfId="1"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0" borderId="0" xfId="0" applyFont="1" applyFill="1" applyAlignment="1">
      <alignment horizontal="center" vertical="center"/>
    </xf>
    <xf numFmtId="0" fontId="8" fillId="0" borderId="0" xfId="0" applyFont="1" applyFill="1" applyAlignment="1">
      <alignment horizontal="center" vertical="center"/>
    </xf>
    <xf numFmtId="0" fontId="13"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0" borderId="4"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6" fillId="0" borderId="0" xfId="0" applyFont="1" applyFill="1" applyAlignment="1">
      <alignment horizontal="center" vertical="center"/>
    </xf>
    <xf numFmtId="0" fontId="23" fillId="0" borderId="4" xfId="0" applyFont="1" applyFill="1" applyBorder="1" applyAlignment="1">
      <alignment horizontal="center" vertical="center" wrapText="1"/>
    </xf>
    <xf numFmtId="9" fontId="23" fillId="0" borderId="5" xfId="0" applyNumberFormat="1" applyFont="1" applyFill="1" applyBorder="1" applyAlignment="1">
      <alignment horizontal="left" vertical="center" wrapText="1"/>
    </xf>
    <xf numFmtId="9" fontId="6" fillId="0" borderId="4" xfId="1" applyFont="1" applyFill="1" applyBorder="1" applyAlignment="1">
      <alignment horizontal="center" vertical="center"/>
    </xf>
    <xf numFmtId="0" fontId="4"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xf>
    <xf numFmtId="0" fontId="0" fillId="0" borderId="4" xfId="0" applyFill="1" applyBorder="1" applyAlignment="1">
      <alignment horizontal="center" vertical="center"/>
    </xf>
    <xf numFmtId="0" fontId="28" fillId="0" borderId="4" xfId="0" applyFont="1" applyFill="1" applyBorder="1" applyAlignment="1">
      <alignment horizontal="center" vertical="center"/>
    </xf>
  </cellXfs>
  <cellStyles count="3">
    <cellStyle name="百分比" xfId="1" builtinId="5"/>
    <cellStyle name="常规" xfId="0" builtinId="0"/>
    <cellStyle name="常规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F13" sqref="F13"/>
    </sheetView>
  </sheetViews>
  <sheetFormatPr defaultColWidth="9" defaultRowHeight="14"/>
  <cols>
    <col min="4" max="4" width="16" customWidth="1"/>
    <col min="6" max="6" width="28" customWidth="1"/>
  </cols>
  <sheetData>
    <row r="1" spans="1:10">
      <c r="A1" s="51" t="s">
        <v>0</v>
      </c>
      <c r="B1" s="53" t="s">
        <v>1</v>
      </c>
      <c r="C1" s="53" t="s">
        <v>2</v>
      </c>
      <c r="D1" s="53" t="s">
        <v>3</v>
      </c>
      <c r="E1" s="53" t="s">
        <v>4</v>
      </c>
      <c r="F1" s="53" t="s">
        <v>5</v>
      </c>
      <c r="G1" s="50" t="s">
        <v>6</v>
      </c>
      <c r="H1" s="50"/>
      <c r="I1" s="50"/>
      <c r="J1" s="36"/>
    </row>
    <row r="2" spans="1:10">
      <c r="A2" s="51"/>
      <c r="B2" s="53"/>
      <c r="C2" s="53"/>
      <c r="D2" s="53"/>
      <c r="E2" s="53"/>
      <c r="F2" s="53"/>
      <c r="G2" s="50" t="s">
        <v>7</v>
      </c>
      <c r="H2" s="50"/>
      <c r="I2" s="50"/>
      <c r="J2" s="36"/>
    </row>
    <row r="3" spans="1:10" ht="24">
      <c r="A3" s="51"/>
      <c r="B3" s="53"/>
      <c r="C3" s="53"/>
      <c r="D3" s="53"/>
      <c r="E3" s="53"/>
      <c r="F3" s="53"/>
      <c r="G3" s="33" t="s">
        <v>8</v>
      </c>
      <c r="H3" s="33" t="s">
        <v>9</v>
      </c>
      <c r="I3" s="33" t="s">
        <v>10</v>
      </c>
      <c r="J3" s="36"/>
    </row>
    <row r="4" spans="1:10" ht="24">
      <c r="A4" s="51" t="s">
        <v>11</v>
      </c>
      <c r="B4" s="54" t="s">
        <v>12</v>
      </c>
      <c r="C4" s="56" t="s">
        <v>13</v>
      </c>
      <c r="D4" s="5" t="s">
        <v>14</v>
      </c>
      <c r="E4" s="5" t="s">
        <v>15</v>
      </c>
      <c r="F4" s="5" t="s">
        <v>16</v>
      </c>
      <c r="G4" s="3" t="s">
        <v>15</v>
      </c>
      <c r="H4" s="3" t="s">
        <v>15</v>
      </c>
      <c r="I4" s="3" t="s">
        <v>15</v>
      </c>
      <c r="J4" s="36"/>
    </row>
    <row r="5" spans="1:10">
      <c r="A5" s="51"/>
      <c r="B5" s="54"/>
      <c r="C5" s="56"/>
      <c r="D5" s="5" t="s">
        <v>17</v>
      </c>
      <c r="E5" s="7">
        <v>1</v>
      </c>
      <c r="F5" s="5" t="s">
        <v>18</v>
      </c>
      <c r="G5" s="20">
        <v>1</v>
      </c>
      <c r="H5" s="20">
        <v>1</v>
      </c>
      <c r="I5" s="20">
        <v>1</v>
      </c>
      <c r="J5" s="36"/>
    </row>
    <row r="6" spans="1:10">
      <c r="A6" s="51"/>
      <c r="B6" s="54"/>
      <c r="C6" s="56"/>
      <c r="D6" s="5" t="s">
        <v>19</v>
      </c>
      <c r="E6" s="7">
        <v>1</v>
      </c>
      <c r="F6" s="5" t="s">
        <v>20</v>
      </c>
      <c r="G6" s="20">
        <v>1</v>
      </c>
      <c r="H6" s="20">
        <v>1</v>
      </c>
      <c r="I6" s="20">
        <v>1</v>
      </c>
      <c r="J6" s="36"/>
    </row>
    <row r="7" spans="1:10" ht="24">
      <c r="A7" s="51"/>
      <c r="B7" s="54"/>
      <c r="C7" s="56" t="s">
        <v>21</v>
      </c>
      <c r="D7" s="5" t="s">
        <v>22</v>
      </c>
      <c r="E7" s="7">
        <v>1</v>
      </c>
      <c r="F7" s="5" t="s">
        <v>23</v>
      </c>
      <c r="G7" s="20">
        <v>1</v>
      </c>
      <c r="H7" s="20">
        <v>1</v>
      </c>
      <c r="I7" s="20">
        <v>1</v>
      </c>
      <c r="J7" s="36"/>
    </row>
    <row r="8" spans="1:10" ht="36">
      <c r="A8" s="51"/>
      <c r="B8" s="54"/>
      <c r="C8" s="56"/>
      <c r="D8" s="5" t="s">
        <v>24</v>
      </c>
      <c r="E8" s="5" t="s">
        <v>25</v>
      </c>
      <c r="F8" s="5" t="s">
        <v>26</v>
      </c>
      <c r="G8" s="3" t="s">
        <v>25</v>
      </c>
      <c r="H8" s="3" t="s">
        <v>25</v>
      </c>
      <c r="I8" s="3" t="s">
        <v>25</v>
      </c>
      <c r="J8" s="36"/>
    </row>
    <row r="9" spans="1:10" ht="24">
      <c r="A9" s="51"/>
      <c r="B9" s="54"/>
      <c r="C9" s="5" t="s">
        <v>27</v>
      </c>
      <c r="D9" s="5" t="s">
        <v>28</v>
      </c>
      <c r="E9" s="5" t="s">
        <v>29</v>
      </c>
      <c r="F9" s="5" t="s">
        <v>30</v>
      </c>
      <c r="G9" s="3" t="s">
        <v>29</v>
      </c>
      <c r="H9" s="3" t="s">
        <v>29</v>
      </c>
      <c r="I9" s="3" t="s">
        <v>29</v>
      </c>
      <c r="J9" s="36"/>
    </row>
    <row r="10" spans="1:10" ht="24">
      <c r="A10" s="51"/>
      <c r="B10" s="54"/>
      <c r="C10" s="5" t="s">
        <v>31</v>
      </c>
      <c r="D10" s="5" t="s">
        <v>32</v>
      </c>
      <c r="E10" s="7">
        <v>0.02</v>
      </c>
      <c r="F10" s="7" t="s">
        <v>33</v>
      </c>
      <c r="G10" s="20">
        <v>0.02</v>
      </c>
      <c r="H10" s="20">
        <v>0.02</v>
      </c>
      <c r="I10" s="20">
        <v>0.02</v>
      </c>
      <c r="J10" s="36"/>
    </row>
    <row r="11" spans="1:10" ht="24">
      <c r="A11" s="51"/>
      <c r="B11" s="54" t="s">
        <v>34</v>
      </c>
      <c r="C11" s="57" t="s">
        <v>35</v>
      </c>
      <c r="D11" s="5" t="s">
        <v>36</v>
      </c>
      <c r="E11" s="7">
        <v>1</v>
      </c>
      <c r="F11" s="34" t="s">
        <v>37</v>
      </c>
      <c r="G11" s="20">
        <v>1</v>
      </c>
      <c r="H11" s="20">
        <v>1</v>
      </c>
      <c r="I11" s="20">
        <v>1</v>
      </c>
      <c r="J11" s="36"/>
    </row>
    <row r="12" spans="1:10" ht="24">
      <c r="A12" s="51"/>
      <c r="B12" s="54"/>
      <c r="C12" s="58"/>
      <c r="D12" s="5" t="s">
        <v>38</v>
      </c>
      <c r="E12" s="5" t="s">
        <v>39</v>
      </c>
      <c r="F12" s="7" t="s">
        <v>40</v>
      </c>
      <c r="G12" s="3" t="s">
        <v>39</v>
      </c>
      <c r="H12" s="3" t="s">
        <v>39</v>
      </c>
      <c r="I12" s="3" t="s">
        <v>39</v>
      </c>
      <c r="J12" s="36"/>
    </row>
    <row r="13" spans="1:10" ht="53.15" customHeight="1">
      <c r="A13" s="52"/>
      <c r="B13" s="55"/>
      <c r="C13" s="59"/>
      <c r="D13" s="35" t="s">
        <v>41</v>
      </c>
      <c r="E13" s="35" t="s">
        <v>42</v>
      </c>
      <c r="F13" s="35" t="s">
        <v>43</v>
      </c>
      <c r="G13" s="32" t="s">
        <v>42</v>
      </c>
      <c r="H13" s="32" t="s">
        <v>42</v>
      </c>
      <c r="I13" s="32" t="s">
        <v>42</v>
      </c>
      <c r="J13" s="37"/>
    </row>
    <row r="14" spans="1:10" ht="31" customHeight="1">
      <c r="A14" s="51"/>
      <c r="B14" s="54"/>
      <c r="C14" s="5" t="s">
        <v>44</v>
      </c>
      <c r="D14" s="5" t="s">
        <v>45</v>
      </c>
      <c r="E14" s="5" t="s">
        <v>46</v>
      </c>
      <c r="F14" s="5" t="s">
        <v>47</v>
      </c>
      <c r="G14" s="3" t="s">
        <v>46</v>
      </c>
      <c r="H14" s="20">
        <v>0.95</v>
      </c>
      <c r="I14" s="20">
        <v>0.95</v>
      </c>
      <c r="J14" s="36"/>
    </row>
  </sheetData>
  <mergeCells count="14">
    <mergeCell ref="G1:I1"/>
    <mergeCell ref="G2:I2"/>
    <mergeCell ref="A1:A3"/>
    <mergeCell ref="A4:A14"/>
    <mergeCell ref="B1:B3"/>
    <mergeCell ref="B4:B10"/>
    <mergeCell ref="B11:B14"/>
    <mergeCell ref="C1:C3"/>
    <mergeCell ref="C4:C6"/>
    <mergeCell ref="C7:C8"/>
    <mergeCell ref="C11:C13"/>
    <mergeCell ref="D1:D3"/>
    <mergeCell ref="E1:E3"/>
    <mergeCell ref="F1:F3"/>
  </mergeCells>
  <phoneticPr fontId="22"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view="pageBreakPreview" zoomScale="82" zoomScaleNormal="100" zoomScaleSheetLayoutView="82" workbookViewId="0">
      <selection sqref="A1:XFD1048576"/>
    </sheetView>
  </sheetViews>
  <sheetFormatPr defaultColWidth="9" defaultRowHeight="14"/>
  <cols>
    <col min="1" max="1" width="9" style="1"/>
    <col min="2" max="2" width="14.453125" style="1" customWidth="1"/>
    <col min="3" max="3" width="16.26953125" style="1" customWidth="1"/>
    <col min="4" max="4" width="18.7265625" style="1" customWidth="1"/>
    <col min="5" max="5" width="37.54296875" style="1" customWidth="1"/>
    <col min="6" max="6" width="9.7265625" style="10" customWidth="1"/>
    <col min="7" max="7" width="6.90625" style="10" customWidth="1"/>
    <col min="8" max="8" width="6.6328125" style="1" hidden="1" customWidth="1"/>
    <col min="9" max="10" width="10.26953125" style="11" customWidth="1"/>
    <col min="11" max="11" width="5.453125" style="11" customWidth="1"/>
    <col min="12" max="12" width="15.81640625" style="1" hidden="1" customWidth="1"/>
    <col min="13" max="16384" width="9" style="1"/>
  </cols>
  <sheetData>
    <row r="1" spans="1:12" ht="33" customHeight="1">
      <c r="A1" s="68" t="s">
        <v>48</v>
      </c>
      <c r="B1" s="68"/>
      <c r="C1" s="68"/>
      <c r="D1" s="68"/>
      <c r="E1" s="68"/>
      <c r="F1" s="69"/>
      <c r="G1" s="69"/>
      <c r="H1" s="68"/>
      <c r="I1" s="69"/>
      <c r="J1" s="69"/>
      <c r="K1" s="69"/>
      <c r="L1" s="68"/>
    </row>
    <row r="2" spans="1:12" ht="27" customHeight="1">
      <c r="A2" s="62" t="s">
        <v>49</v>
      </c>
      <c r="B2" s="62" t="s">
        <v>1</v>
      </c>
      <c r="C2" s="62" t="s">
        <v>2</v>
      </c>
      <c r="D2" s="62" t="s">
        <v>3</v>
      </c>
      <c r="E2" s="62" t="s">
        <v>5</v>
      </c>
      <c r="F2" s="65" t="s">
        <v>50</v>
      </c>
      <c r="G2" s="62" t="s">
        <v>51</v>
      </c>
      <c r="H2" s="62" t="s">
        <v>52</v>
      </c>
      <c r="I2" s="70" t="s">
        <v>53</v>
      </c>
      <c r="J2" s="70"/>
      <c r="K2" s="62" t="s">
        <v>54</v>
      </c>
      <c r="L2" s="60" t="s">
        <v>55</v>
      </c>
    </row>
    <row r="3" spans="1:12" ht="55" customHeight="1">
      <c r="A3" s="63"/>
      <c r="B3" s="63"/>
      <c r="C3" s="63"/>
      <c r="D3" s="63"/>
      <c r="E3" s="63"/>
      <c r="F3" s="66"/>
      <c r="G3" s="66"/>
      <c r="H3" s="63"/>
      <c r="I3" s="53" t="s">
        <v>56</v>
      </c>
      <c r="J3" s="71"/>
      <c r="K3" s="66"/>
      <c r="L3" s="61"/>
    </row>
    <row r="4" spans="1:12" ht="27" customHeight="1">
      <c r="A4" s="64"/>
      <c r="B4" s="64"/>
      <c r="C4" s="64"/>
      <c r="D4" s="64"/>
      <c r="E4" s="64"/>
      <c r="F4" s="67"/>
      <c r="G4" s="67"/>
      <c r="H4" s="64"/>
      <c r="I4" s="25" t="s">
        <v>57</v>
      </c>
      <c r="J4" s="25" t="s">
        <v>58</v>
      </c>
      <c r="K4" s="67"/>
      <c r="L4" s="2" t="s">
        <v>59</v>
      </c>
    </row>
    <row r="5" spans="1:12" ht="46" customHeight="1">
      <c r="A5" s="64" t="s">
        <v>60</v>
      </c>
      <c r="B5" s="53" t="s">
        <v>61</v>
      </c>
      <c r="C5" s="3" t="s">
        <v>62</v>
      </c>
      <c r="D5" s="4" t="s">
        <v>63</v>
      </c>
      <c r="E5" s="5" t="s">
        <v>64</v>
      </c>
      <c r="F5" s="12">
        <v>1E-3</v>
      </c>
      <c r="G5" s="13">
        <v>5</v>
      </c>
      <c r="H5" s="4">
        <v>4</v>
      </c>
      <c r="I5" s="12">
        <v>1E-3</v>
      </c>
      <c r="J5" s="26">
        <v>8.9999999999999998E-4</v>
      </c>
      <c r="K5" s="13">
        <v>4</v>
      </c>
      <c r="L5" s="6"/>
    </row>
    <row r="6" spans="1:12" ht="46" customHeight="1">
      <c r="A6" s="64"/>
      <c r="B6" s="53"/>
      <c r="C6" s="58" t="s">
        <v>65</v>
      </c>
      <c r="D6" s="4" t="s">
        <v>66</v>
      </c>
      <c r="E6" s="5" t="s">
        <v>67</v>
      </c>
      <c r="F6" s="14" t="s">
        <v>29</v>
      </c>
      <c r="G6" s="13">
        <v>5</v>
      </c>
      <c r="H6" s="13">
        <v>5</v>
      </c>
      <c r="I6" s="14" t="s">
        <v>29</v>
      </c>
      <c r="J6" s="14" t="s">
        <v>29</v>
      </c>
      <c r="K6" s="13">
        <v>5</v>
      </c>
      <c r="L6" s="6"/>
    </row>
    <row r="7" spans="1:12" ht="46" customHeight="1">
      <c r="A7" s="64"/>
      <c r="B7" s="53"/>
      <c r="C7" s="58"/>
      <c r="D7" s="4" t="s">
        <v>68</v>
      </c>
      <c r="E7" s="5" t="s">
        <v>69</v>
      </c>
      <c r="F7" s="12">
        <v>1</v>
      </c>
      <c r="G7" s="13">
        <v>5</v>
      </c>
      <c r="H7" s="13">
        <v>5</v>
      </c>
      <c r="I7" s="12">
        <v>1</v>
      </c>
      <c r="J7" s="12">
        <v>1</v>
      </c>
      <c r="K7" s="13">
        <v>5</v>
      </c>
      <c r="L7" s="6"/>
    </row>
    <row r="8" spans="1:12" ht="45" customHeight="1">
      <c r="A8" s="64"/>
      <c r="B8" s="53"/>
      <c r="C8" s="73"/>
      <c r="D8" s="4" t="s">
        <v>70</v>
      </c>
      <c r="E8" s="5" t="s">
        <v>71</v>
      </c>
      <c r="F8" s="15">
        <v>2</v>
      </c>
      <c r="G8" s="13">
        <v>5</v>
      </c>
      <c r="H8" s="13">
        <v>5</v>
      </c>
      <c r="I8" s="15">
        <v>2</v>
      </c>
      <c r="J8" s="15">
        <v>2</v>
      </c>
      <c r="K8" s="13">
        <v>5</v>
      </c>
      <c r="L8" s="6"/>
    </row>
    <row r="9" spans="1:12" ht="45" customHeight="1">
      <c r="A9" s="64"/>
      <c r="B9" s="63" t="s">
        <v>72</v>
      </c>
      <c r="C9" s="74" t="s">
        <v>73</v>
      </c>
      <c r="D9" s="4" t="s">
        <v>74</v>
      </c>
      <c r="E9" s="5" t="s">
        <v>75</v>
      </c>
      <c r="F9" s="16">
        <v>0.15</v>
      </c>
      <c r="G9" s="13">
        <v>5</v>
      </c>
      <c r="H9" s="13"/>
      <c r="I9" s="16">
        <v>0.15</v>
      </c>
      <c r="J9" s="27">
        <v>0.18360000000000001</v>
      </c>
      <c r="K9" s="13">
        <v>3</v>
      </c>
      <c r="L9" s="6"/>
    </row>
    <row r="10" spans="1:12" ht="45" customHeight="1">
      <c r="A10" s="64"/>
      <c r="B10" s="63"/>
      <c r="C10" s="74"/>
      <c r="D10" s="4" t="s">
        <v>76</v>
      </c>
      <c r="E10" s="5" t="s">
        <v>77</v>
      </c>
      <c r="F10" s="3" t="s">
        <v>78</v>
      </c>
      <c r="G10" s="13">
        <v>5</v>
      </c>
      <c r="H10" s="13"/>
      <c r="I10" s="3" t="s">
        <v>78</v>
      </c>
      <c r="J10" s="28" t="s">
        <v>78</v>
      </c>
      <c r="K10" s="13">
        <v>5</v>
      </c>
      <c r="L10" s="6"/>
    </row>
    <row r="11" spans="1:12" ht="52" customHeight="1">
      <c r="A11" s="53"/>
      <c r="B11" s="63"/>
      <c r="C11" s="74" t="s">
        <v>79</v>
      </c>
      <c r="D11" s="3" t="s">
        <v>80</v>
      </c>
      <c r="E11" s="5" t="s">
        <v>81</v>
      </c>
      <c r="F11" s="17">
        <v>1</v>
      </c>
      <c r="G11" s="18">
        <v>5</v>
      </c>
      <c r="H11" s="19"/>
      <c r="I11" s="17">
        <v>1</v>
      </c>
      <c r="J11" s="29">
        <v>0.999</v>
      </c>
      <c r="K11" s="18">
        <v>4.5</v>
      </c>
      <c r="L11" s="6"/>
    </row>
    <row r="12" spans="1:12" ht="53" customHeight="1">
      <c r="A12" s="53"/>
      <c r="B12" s="64"/>
      <c r="C12" s="74"/>
      <c r="D12" s="3" t="s">
        <v>82</v>
      </c>
      <c r="E12" s="5" t="s">
        <v>83</v>
      </c>
      <c r="F12" s="3" t="s">
        <v>84</v>
      </c>
      <c r="G12" s="18">
        <v>5</v>
      </c>
      <c r="H12" s="19"/>
      <c r="I12" s="3" t="s">
        <v>84</v>
      </c>
      <c r="J12" s="30" t="s">
        <v>84</v>
      </c>
      <c r="K12" s="18">
        <v>5</v>
      </c>
      <c r="L12" s="6"/>
    </row>
    <row r="13" spans="1:12" ht="51" customHeight="1">
      <c r="A13" s="53"/>
      <c r="B13" s="63" t="s">
        <v>85</v>
      </c>
      <c r="C13" s="3" t="s">
        <v>86</v>
      </c>
      <c r="D13" s="3" t="s">
        <v>87</v>
      </c>
      <c r="E13" s="5" t="s">
        <v>88</v>
      </c>
      <c r="F13" s="15">
        <v>2</v>
      </c>
      <c r="G13" s="18">
        <v>20</v>
      </c>
      <c r="H13" s="19"/>
      <c r="I13" s="15">
        <v>2</v>
      </c>
      <c r="J13" s="15">
        <v>2</v>
      </c>
      <c r="K13" s="18">
        <v>20</v>
      </c>
      <c r="L13" s="6"/>
    </row>
    <row r="14" spans="1:12" ht="51" customHeight="1">
      <c r="A14" s="53"/>
      <c r="B14" s="63"/>
      <c r="C14" s="3" t="s">
        <v>89</v>
      </c>
      <c r="D14" s="3" t="s">
        <v>90</v>
      </c>
      <c r="E14" s="7" t="s">
        <v>91</v>
      </c>
      <c r="F14" s="16" t="s">
        <v>92</v>
      </c>
      <c r="G14" s="18">
        <v>20</v>
      </c>
      <c r="H14" s="19"/>
      <c r="I14" s="16" t="s">
        <v>92</v>
      </c>
      <c r="J14" s="16" t="s">
        <v>92</v>
      </c>
      <c r="K14" s="18">
        <v>20</v>
      </c>
      <c r="L14" s="6"/>
    </row>
    <row r="15" spans="1:12" ht="52" customHeight="1">
      <c r="A15" s="53"/>
      <c r="B15" s="53" t="s">
        <v>93</v>
      </c>
      <c r="C15" s="8" t="s">
        <v>94</v>
      </c>
      <c r="D15" s="3" t="s">
        <v>95</v>
      </c>
      <c r="E15" s="7" t="s">
        <v>96</v>
      </c>
      <c r="F15" s="20" t="s">
        <v>97</v>
      </c>
      <c r="G15" s="18">
        <v>5</v>
      </c>
      <c r="H15" s="19"/>
      <c r="I15" s="16" t="s">
        <v>97</v>
      </c>
      <c r="J15" s="16" t="s">
        <v>97</v>
      </c>
      <c r="K15" s="18">
        <v>5</v>
      </c>
      <c r="L15" s="6"/>
    </row>
    <row r="16" spans="1:12" ht="52" customHeight="1">
      <c r="A16" s="53"/>
      <c r="B16" s="72"/>
      <c r="C16" s="3" t="s">
        <v>98</v>
      </c>
      <c r="D16" s="3" t="s">
        <v>99</v>
      </c>
      <c r="E16" s="9" t="s">
        <v>100</v>
      </c>
      <c r="F16" s="3" t="s">
        <v>101</v>
      </c>
      <c r="G16" s="18">
        <v>5</v>
      </c>
      <c r="H16" s="19"/>
      <c r="I16" s="15" t="s">
        <v>101</v>
      </c>
      <c r="J16" s="12" t="s">
        <v>101</v>
      </c>
      <c r="K16" s="18">
        <v>5</v>
      </c>
      <c r="L16" s="6"/>
    </row>
    <row r="17" spans="1:12" ht="46" customHeight="1">
      <c r="A17" s="53"/>
      <c r="B17" s="63" t="s">
        <v>102</v>
      </c>
      <c r="C17" s="3" t="s">
        <v>103</v>
      </c>
      <c r="D17" s="3" t="s">
        <v>104</v>
      </c>
      <c r="E17" s="5" t="s">
        <v>105</v>
      </c>
      <c r="F17" s="3" t="s">
        <v>106</v>
      </c>
      <c r="G17" s="18">
        <v>5</v>
      </c>
      <c r="H17" s="19"/>
      <c r="I17" s="3" t="s">
        <v>106</v>
      </c>
      <c r="J17" s="3" t="s">
        <v>106</v>
      </c>
      <c r="K17" s="18">
        <v>5</v>
      </c>
      <c r="L17" s="6"/>
    </row>
    <row r="18" spans="1:12" ht="46" customHeight="1">
      <c r="A18" s="53"/>
      <c r="B18" s="64"/>
      <c r="C18" s="3" t="s">
        <v>107</v>
      </c>
      <c r="D18" s="3" t="s">
        <v>108</v>
      </c>
      <c r="E18" s="5" t="s">
        <v>109</v>
      </c>
      <c r="F18" s="3" t="s">
        <v>110</v>
      </c>
      <c r="G18" s="18">
        <v>5</v>
      </c>
      <c r="H18" s="19"/>
      <c r="I18" s="3" t="s">
        <v>110</v>
      </c>
      <c r="J18" s="3" t="s">
        <v>110</v>
      </c>
      <c r="K18" s="18">
        <v>5</v>
      </c>
      <c r="L18" s="6" t="s">
        <v>111</v>
      </c>
    </row>
    <row r="19" spans="1:12">
      <c r="A19" s="21" t="s">
        <v>112</v>
      </c>
      <c r="B19" s="22"/>
      <c r="C19" s="5"/>
      <c r="D19" s="5"/>
      <c r="E19" s="23"/>
      <c r="F19" s="24"/>
      <c r="G19" s="23">
        <f>SUM(G5:G18)</f>
        <v>100</v>
      </c>
      <c r="H19" s="23"/>
      <c r="I19" s="23"/>
      <c r="J19" s="23"/>
      <c r="K19" s="23">
        <f>SUM(K5:K18)</f>
        <v>96.5</v>
      </c>
      <c r="L19" s="31"/>
    </row>
  </sheetData>
  <mergeCells count="22">
    <mergeCell ref="A1:L1"/>
    <mergeCell ref="I2:J2"/>
    <mergeCell ref="I3:J3"/>
    <mergeCell ref="A2:A4"/>
    <mergeCell ref="A5:A18"/>
    <mergeCell ref="B2:B4"/>
    <mergeCell ref="B5:B8"/>
    <mergeCell ref="B9:B12"/>
    <mergeCell ref="B13:B14"/>
    <mergeCell ref="B15:B16"/>
    <mergeCell ref="B17:B18"/>
    <mergeCell ref="C2:C4"/>
    <mergeCell ref="C6:C8"/>
    <mergeCell ref="C9:C10"/>
    <mergeCell ref="C11:C12"/>
    <mergeCell ref="D2:D4"/>
    <mergeCell ref="L2:L3"/>
    <mergeCell ref="E2:E4"/>
    <mergeCell ref="F2:F4"/>
    <mergeCell ref="G2:G4"/>
    <mergeCell ref="H2:H4"/>
    <mergeCell ref="K2:K4"/>
  </mergeCells>
  <phoneticPr fontId="22" type="noConversion"/>
  <pageMargins left="0.59027777777777801" right="0.156944444444444" top="0.75138888888888899" bottom="0.75138888888888899" header="0.29861111111111099" footer="0.29861111111111099"/>
  <pageSetup paperSize="9" scale="69" orientation="portrait"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5"/>
  <sheetViews>
    <sheetView tabSelected="1" workbookViewId="0">
      <pane xSplit="5" ySplit="4" topLeftCell="F21" activePane="bottomRight" state="frozen"/>
      <selection pane="topRight" activeCell="F1" sqref="F1"/>
      <selection pane="bottomLeft" activeCell="A5" sqref="A5"/>
      <selection pane="bottomRight" sqref="A1:J1"/>
    </sheetView>
  </sheetViews>
  <sheetFormatPr defaultColWidth="9" defaultRowHeight="14"/>
  <cols>
    <col min="1" max="1" width="9" style="1"/>
    <col min="2" max="2" width="14.453125" style="1" customWidth="1"/>
    <col min="3" max="3" width="16.26953125" style="1" customWidth="1"/>
    <col min="4" max="4" width="15.90625" style="1" customWidth="1"/>
    <col min="5" max="5" width="36.1796875" style="1" customWidth="1"/>
    <col min="6" max="6" width="12.6328125" style="1" customWidth="1"/>
    <col min="7" max="7" width="12.1796875" style="42" customWidth="1"/>
    <col min="8" max="8" width="13.81640625" style="42" bestFit="1" customWidth="1"/>
    <col min="9" max="9" width="12.54296875" style="1" customWidth="1"/>
    <col min="10" max="10" width="19.08984375" style="1" customWidth="1"/>
    <col min="11" max="16382" width="9" style="1"/>
  </cols>
  <sheetData>
    <row r="1" spans="1:10" s="1" customFormat="1" ht="27.5" customHeight="1">
      <c r="A1" s="85" t="s">
        <v>170</v>
      </c>
      <c r="B1" s="68"/>
      <c r="C1" s="68"/>
      <c r="D1" s="68"/>
      <c r="E1" s="68"/>
      <c r="F1" s="68"/>
      <c r="G1" s="68"/>
      <c r="H1" s="68"/>
      <c r="I1" s="68"/>
      <c r="J1" s="68"/>
    </row>
    <row r="2" spans="1:10" s="1" customFormat="1" ht="14" customHeight="1">
      <c r="A2" s="62" t="s">
        <v>49</v>
      </c>
      <c r="B2" s="62" t="s">
        <v>1</v>
      </c>
      <c r="C2" s="62" t="s">
        <v>2</v>
      </c>
      <c r="D2" s="62" t="s">
        <v>3</v>
      </c>
      <c r="E2" s="62" t="s">
        <v>5</v>
      </c>
      <c r="F2" s="78" t="s">
        <v>122</v>
      </c>
      <c r="G2" s="53" t="s">
        <v>8</v>
      </c>
      <c r="H2" s="53" t="s">
        <v>124</v>
      </c>
      <c r="I2" s="75" t="s">
        <v>123</v>
      </c>
      <c r="J2" s="60" t="s">
        <v>55</v>
      </c>
    </row>
    <row r="3" spans="1:10" s="1" customFormat="1">
      <c r="A3" s="63"/>
      <c r="B3" s="63"/>
      <c r="C3" s="63"/>
      <c r="D3" s="63"/>
      <c r="E3" s="63"/>
      <c r="F3" s="79"/>
      <c r="G3" s="53"/>
      <c r="H3" s="53"/>
      <c r="I3" s="76"/>
      <c r="J3" s="61"/>
    </row>
    <row r="4" spans="1:10" s="1" customFormat="1">
      <c r="A4" s="64"/>
      <c r="B4" s="64"/>
      <c r="C4" s="64"/>
      <c r="D4" s="64"/>
      <c r="E4" s="64"/>
      <c r="F4" s="80"/>
      <c r="G4" s="53"/>
      <c r="H4" s="53"/>
      <c r="I4" s="77"/>
      <c r="J4" s="2" t="s">
        <v>59</v>
      </c>
    </row>
    <row r="5" spans="1:10" s="1" customFormat="1" ht="46" customHeight="1">
      <c r="A5" s="80" t="s">
        <v>126</v>
      </c>
      <c r="B5" s="53" t="s">
        <v>61</v>
      </c>
      <c r="C5" s="39" t="s">
        <v>117</v>
      </c>
      <c r="D5" s="38" t="s">
        <v>118</v>
      </c>
      <c r="E5" s="40" t="s">
        <v>148</v>
      </c>
      <c r="F5" s="3">
        <v>4</v>
      </c>
      <c r="G5" s="47">
        <v>0.05</v>
      </c>
      <c r="H5" s="48">
        <f>110000/102000-1</f>
        <v>7.8431372549019551E-2</v>
      </c>
      <c r="I5" s="3">
        <f>F5</f>
        <v>4</v>
      </c>
      <c r="J5" s="6"/>
    </row>
    <row r="6" spans="1:10" s="1" customFormat="1" ht="46" customHeight="1">
      <c r="A6" s="64"/>
      <c r="B6" s="53"/>
      <c r="C6" s="83" t="s">
        <v>120</v>
      </c>
      <c r="D6" s="38" t="s">
        <v>119</v>
      </c>
      <c r="E6" s="40" t="s">
        <v>131</v>
      </c>
      <c r="F6" s="3">
        <v>8</v>
      </c>
      <c r="G6" s="43">
        <v>1</v>
      </c>
      <c r="H6" s="43">
        <v>1</v>
      </c>
      <c r="I6" s="3">
        <f t="shared" ref="I6:I7" si="0">F6</f>
        <v>8</v>
      </c>
      <c r="J6" s="44" t="s">
        <v>140</v>
      </c>
    </row>
    <row r="7" spans="1:10" s="1" customFormat="1" ht="46" customHeight="1">
      <c r="A7" s="64"/>
      <c r="B7" s="53"/>
      <c r="C7" s="58"/>
      <c r="D7" s="38" t="s">
        <v>121</v>
      </c>
      <c r="E7" s="40" t="s">
        <v>131</v>
      </c>
      <c r="F7" s="3">
        <v>8</v>
      </c>
      <c r="G7" s="43">
        <v>1</v>
      </c>
      <c r="H7" s="43">
        <v>1</v>
      </c>
      <c r="I7" s="3">
        <f t="shared" si="0"/>
        <v>8</v>
      </c>
      <c r="J7" s="6"/>
    </row>
    <row r="8" spans="1:10" s="1" customFormat="1" ht="45" customHeight="1">
      <c r="A8" s="64"/>
      <c r="B8" s="81" t="s">
        <v>147</v>
      </c>
      <c r="C8" s="57" t="s">
        <v>73</v>
      </c>
      <c r="D8" s="38" t="s">
        <v>127</v>
      </c>
      <c r="E8" s="40" t="s">
        <v>150</v>
      </c>
      <c r="F8" s="3">
        <v>4</v>
      </c>
      <c r="G8" s="39" t="s">
        <v>149</v>
      </c>
      <c r="H8" s="3" t="s">
        <v>84</v>
      </c>
      <c r="I8" s="3">
        <f>F8</f>
        <v>4</v>
      </c>
      <c r="J8" s="6"/>
    </row>
    <row r="9" spans="1:10" s="1" customFormat="1" ht="48">
      <c r="A9" s="64"/>
      <c r="B9" s="53"/>
      <c r="C9" s="73"/>
      <c r="D9" s="38" t="s">
        <v>125</v>
      </c>
      <c r="E9" s="40" t="s">
        <v>151</v>
      </c>
      <c r="F9" s="3">
        <v>6</v>
      </c>
      <c r="G9" s="39" t="s">
        <v>153</v>
      </c>
      <c r="H9" s="3" t="s">
        <v>84</v>
      </c>
      <c r="I9" s="3">
        <f t="shared" ref="I9:I24" si="1">F9</f>
        <v>6</v>
      </c>
      <c r="J9" s="6"/>
    </row>
    <row r="10" spans="1:10" s="1" customFormat="1" ht="52" customHeight="1">
      <c r="A10" s="53"/>
      <c r="B10" s="53"/>
      <c r="C10" s="86" t="s">
        <v>116</v>
      </c>
      <c r="D10" s="3" t="s">
        <v>80</v>
      </c>
      <c r="E10" s="40" t="s">
        <v>154</v>
      </c>
      <c r="F10" s="3">
        <v>4</v>
      </c>
      <c r="G10" s="20">
        <v>0.95</v>
      </c>
      <c r="H10" s="49">
        <f>102000/110000</f>
        <v>0.92727272727272725</v>
      </c>
      <c r="I10" s="3">
        <v>2</v>
      </c>
      <c r="J10" s="6"/>
    </row>
    <row r="11" spans="1:10" s="1" customFormat="1" ht="53" customHeight="1">
      <c r="A11" s="53"/>
      <c r="B11" s="53"/>
      <c r="C11" s="74"/>
      <c r="D11" s="3" t="s">
        <v>82</v>
      </c>
      <c r="E11" s="40" t="s">
        <v>152</v>
      </c>
      <c r="F11" s="3">
        <v>6</v>
      </c>
      <c r="G11" s="3" t="s">
        <v>84</v>
      </c>
      <c r="H11" s="3" t="s">
        <v>84</v>
      </c>
      <c r="I11" s="3">
        <f t="shared" si="1"/>
        <v>6</v>
      </c>
      <c r="J11" s="6"/>
    </row>
    <row r="12" spans="1:10" s="1" customFormat="1" ht="51" customHeight="1">
      <c r="A12" s="53"/>
      <c r="B12" s="62" t="s">
        <v>85</v>
      </c>
      <c r="C12" s="82" t="s">
        <v>115</v>
      </c>
      <c r="D12" s="39" t="s">
        <v>132</v>
      </c>
      <c r="E12" s="40" t="s">
        <v>133</v>
      </c>
      <c r="F12" s="3">
        <v>5</v>
      </c>
      <c r="G12" s="3">
        <v>1</v>
      </c>
      <c r="H12" s="3">
        <v>2</v>
      </c>
      <c r="I12" s="3">
        <f t="shared" si="1"/>
        <v>5</v>
      </c>
      <c r="J12" s="6"/>
    </row>
    <row r="13" spans="1:10" s="1" customFormat="1" ht="51" customHeight="1">
      <c r="A13" s="53"/>
      <c r="B13" s="63"/>
      <c r="C13" s="83"/>
      <c r="D13" s="39" t="s">
        <v>155</v>
      </c>
      <c r="E13" s="5" t="s">
        <v>113</v>
      </c>
      <c r="F13" s="3">
        <v>5</v>
      </c>
      <c r="G13" s="3">
        <v>1</v>
      </c>
      <c r="H13" s="3">
        <v>1</v>
      </c>
      <c r="I13" s="3">
        <f t="shared" si="1"/>
        <v>5</v>
      </c>
      <c r="J13" s="6"/>
    </row>
    <row r="14" spans="1:10" s="1" customFormat="1" ht="51" customHeight="1">
      <c r="A14" s="53"/>
      <c r="B14" s="63"/>
      <c r="C14" s="83"/>
      <c r="D14" s="39" t="s">
        <v>135</v>
      </c>
      <c r="E14" s="40" t="s">
        <v>134</v>
      </c>
      <c r="F14" s="3">
        <v>5</v>
      </c>
      <c r="G14" s="39">
        <v>9</v>
      </c>
      <c r="H14" s="39">
        <v>9</v>
      </c>
      <c r="I14" s="3">
        <f t="shared" si="1"/>
        <v>5</v>
      </c>
      <c r="J14" s="6"/>
    </row>
    <row r="15" spans="1:10" s="1" customFormat="1" ht="51" customHeight="1">
      <c r="A15" s="53"/>
      <c r="B15" s="63"/>
      <c r="C15" s="84"/>
      <c r="D15" s="39" t="s">
        <v>136</v>
      </c>
      <c r="E15" s="5" t="s">
        <v>114</v>
      </c>
      <c r="F15" s="3">
        <v>5</v>
      </c>
      <c r="G15" s="3">
        <v>1</v>
      </c>
      <c r="H15" s="3">
        <v>1</v>
      </c>
      <c r="I15" s="3">
        <f t="shared" si="1"/>
        <v>5</v>
      </c>
      <c r="J15" s="6"/>
    </row>
    <row r="16" spans="1:10" s="1" customFormat="1" ht="51" customHeight="1">
      <c r="A16" s="53"/>
      <c r="B16" s="63"/>
      <c r="C16" s="57" t="s">
        <v>89</v>
      </c>
      <c r="D16" s="39" t="s">
        <v>129</v>
      </c>
      <c r="E16" s="41" t="s">
        <v>130</v>
      </c>
      <c r="F16" s="3">
        <v>5</v>
      </c>
      <c r="G16" s="20">
        <v>1</v>
      </c>
      <c r="H16" s="20">
        <f>946/900</f>
        <v>1.0511111111111111</v>
      </c>
      <c r="I16" s="3">
        <f t="shared" si="1"/>
        <v>5</v>
      </c>
      <c r="J16" s="44" t="s">
        <v>156</v>
      </c>
    </row>
    <row r="17" spans="1:10" s="1" customFormat="1" ht="51" customHeight="1">
      <c r="A17" s="53"/>
      <c r="B17" s="63"/>
      <c r="C17" s="58"/>
      <c r="D17" s="39" t="s">
        <v>137</v>
      </c>
      <c r="E17" s="41" t="s">
        <v>138</v>
      </c>
      <c r="F17" s="3">
        <v>5</v>
      </c>
      <c r="G17" s="20">
        <v>1</v>
      </c>
      <c r="H17" s="20">
        <f>52/60</f>
        <v>0.8666666666666667</v>
      </c>
      <c r="I17" s="3">
        <f>F17-1.3</f>
        <v>3.7</v>
      </c>
      <c r="J17" s="44" t="s">
        <v>157</v>
      </c>
    </row>
    <row r="18" spans="1:10" s="1" customFormat="1" ht="51" customHeight="1">
      <c r="A18" s="53"/>
      <c r="B18" s="63"/>
      <c r="C18" s="73"/>
      <c r="D18" s="39" t="s">
        <v>139</v>
      </c>
      <c r="E18" s="41" t="s">
        <v>160</v>
      </c>
      <c r="F18" s="3">
        <v>5</v>
      </c>
      <c r="G18" s="20">
        <v>1</v>
      </c>
      <c r="H18" s="20">
        <f>32/30</f>
        <v>1.0666666666666667</v>
      </c>
      <c r="I18" s="3">
        <f t="shared" si="1"/>
        <v>5</v>
      </c>
      <c r="J18" s="44"/>
    </row>
    <row r="19" spans="1:10" s="1" customFormat="1" ht="51" customHeight="1">
      <c r="A19" s="53"/>
      <c r="B19" s="63"/>
      <c r="C19" s="8" t="s">
        <v>128</v>
      </c>
      <c r="D19" s="39" t="s">
        <v>141</v>
      </c>
      <c r="E19" s="41" t="s">
        <v>159</v>
      </c>
      <c r="F19" s="3">
        <v>5</v>
      </c>
      <c r="G19" s="14">
        <v>0.03</v>
      </c>
      <c r="H19" s="14">
        <v>3.5000000000000003E-2</v>
      </c>
      <c r="I19" s="89">
        <f t="shared" si="1"/>
        <v>5</v>
      </c>
      <c r="J19" s="44" t="s">
        <v>158</v>
      </c>
    </row>
    <row r="20" spans="1:10" s="1" customFormat="1" ht="52" customHeight="1">
      <c r="A20" s="53"/>
      <c r="B20" s="53" t="s">
        <v>93</v>
      </c>
      <c r="C20" s="8" t="s">
        <v>94</v>
      </c>
      <c r="D20" s="39" t="s">
        <v>145</v>
      </c>
      <c r="E20" s="87" t="s">
        <v>161</v>
      </c>
      <c r="F20" s="89">
        <v>5</v>
      </c>
      <c r="G20" s="20">
        <v>0.95</v>
      </c>
      <c r="H20" s="20">
        <v>0.94</v>
      </c>
      <c r="I20" s="89">
        <f t="shared" si="1"/>
        <v>5</v>
      </c>
      <c r="J20" s="45"/>
    </row>
    <row r="21" spans="1:10" s="1" customFormat="1" ht="52" customHeight="1">
      <c r="A21" s="53"/>
      <c r="B21" s="72"/>
      <c r="C21" s="39" t="s">
        <v>162</v>
      </c>
      <c r="D21" s="39" t="s">
        <v>146</v>
      </c>
      <c r="E21" s="87" t="s">
        <v>163</v>
      </c>
      <c r="F21" s="46">
        <v>5</v>
      </c>
      <c r="G21" s="88">
        <v>0.95</v>
      </c>
      <c r="H21" s="88">
        <v>0.96</v>
      </c>
      <c r="I21" s="90">
        <f t="shared" si="1"/>
        <v>5</v>
      </c>
      <c r="J21" s="45"/>
    </row>
    <row r="22" spans="1:10" s="1" customFormat="1" ht="46" customHeight="1">
      <c r="A22" s="53"/>
      <c r="B22" s="63" t="s">
        <v>102</v>
      </c>
      <c r="C22" s="8" t="s">
        <v>103</v>
      </c>
      <c r="D22" s="39" t="s">
        <v>164</v>
      </c>
      <c r="E22" s="87" t="s">
        <v>166</v>
      </c>
      <c r="F22" s="3">
        <v>4</v>
      </c>
      <c r="G22" s="88">
        <v>0.95</v>
      </c>
      <c r="H22" s="43">
        <v>0.98</v>
      </c>
      <c r="I22" s="90">
        <f t="shared" si="1"/>
        <v>4</v>
      </c>
      <c r="J22" s="6" t="s">
        <v>111</v>
      </c>
    </row>
    <row r="23" spans="1:10" s="1" customFormat="1" ht="46" customHeight="1">
      <c r="A23" s="53"/>
      <c r="B23" s="63"/>
      <c r="C23" s="57" t="s">
        <v>107</v>
      </c>
      <c r="D23" s="39" t="s">
        <v>142</v>
      </c>
      <c r="E23" s="87" t="s">
        <v>165</v>
      </c>
      <c r="F23" s="3">
        <v>3</v>
      </c>
      <c r="G23" s="88">
        <v>0.95</v>
      </c>
      <c r="H23" s="43">
        <v>0.99</v>
      </c>
      <c r="I23" s="90">
        <f t="shared" si="1"/>
        <v>3</v>
      </c>
      <c r="J23" s="44" t="s">
        <v>144</v>
      </c>
    </row>
    <row r="24" spans="1:10" s="1" customFormat="1" ht="46" customHeight="1">
      <c r="A24" s="53"/>
      <c r="B24" s="64"/>
      <c r="C24" s="73"/>
      <c r="D24" s="39" t="s">
        <v>143</v>
      </c>
      <c r="E24" s="87" t="s">
        <v>167</v>
      </c>
      <c r="F24" s="3">
        <v>3</v>
      </c>
      <c r="G24" s="88">
        <v>0.95</v>
      </c>
      <c r="H24" s="43">
        <v>0.95</v>
      </c>
      <c r="I24" s="90">
        <f t="shared" si="1"/>
        <v>3</v>
      </c>
      <c r="J24" s="6" t="s">
        <v>111</v>
      </c>
    </row>
    <row r="25" spans="1:10" ht="27.5" customHeight="1">
      <c r="A25" s="31"/>
      <c r="B25" s="31"/>
      <c r="C25" s="31"/>
      <c r="D25" s="31"/>
      <c r="E25" s="31"/>
      <c r="F25" s="31"/>
      <c r="G25" s="91"/>
      <c r="H25" s="92" t="s">
        <v>168</v>
      </c>
      <c r="I25" s="91">
        <f>SUM(I5:I24)</f>
        <v>96.7</v>
      </c>
      <c r="J25" s="92" t="s">
        <v>169</v>
      </c>
    </row>
  </sheetData>
  <mergeCells count="23">
    <mergeCell ref="A1:J1"/>
    <mergeCell ref="A2:A4"/>
    <mergeCell ref="A5:A24"/>
    <mergeCell ref="B2:B4"/>
    <mergeCell ref="B20:B21"/>
    <mergeCell ref="B22:B24"/>
    <mergeCell ref="C2:C4"/>
    <mergeCell ref="C6:C7"/>
    <mergeCell ref="C10:C11"/>
    <mergeCell ref="D2:D4"/>
    <mergeCell ref="E2:E4"/>
    <mergeCell ref="J2:J3"/>
    <mergeCell ref="B5:B7"/>
    <mergeCell ref="B8:B11"/>
    <mergeCell ref="C12:C15"/>
    <mergeCell ref="B12:B19"/>
    <mergeCell ref="C16:C18"/>
    <mergeCell ref="C23:C24"/>
    <mergeCell ref="C8:C9"/>
    <mergeCell ref="G2:G4"/>
    <mergeCell ref="H2:H4"/>
    <mergeCell ref="I2:I4"/>
    <mergeCell ref="F2:F4"/>
  </mergeCells>
  <phoneticPr fontId="22"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Sheet2</vt:lpstr>
      <vt:lpstr>完成情况表</vt:lpstr>
      <vt:lpstr>项目支出绩效评价指标体系框架</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王立钊</cp:lastModifiedBy>
  <dcterms:created xsi:type="dcterms:W3CDTF">2019-05-12T05:48:00Z</dcterms:created>
  <dcterms:modified xsi:type="dcterms:W3CDTF">2020-06-28T08:49:20Z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